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4860" windowHeight="15600"/>
  </bookViews>
  <sheets>
    <sheet name="Explanation" sheetId="3" r:id="rId1"/>
    <sheet name="Io CCD" sheetId="1" r:id="rId2"/>
    <sheet name="Io_results" sheetId="6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6" l="1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2" i="6"/>
  <c r="K4" i="1"/>
  <c r="L4" i="1"/>
  <c r="M4" i="1"/>
  <c r="D5" i="1"/>
  <c r="D4" i="1"/>
  <c r="D3" i="1"/>
  <c r="K3" i="1"/>
  <c r="L3" i="1"/>
  <c r="M3" i="1"/>
  <c r="K5" i="1"/>
  <c r="L5" i="1"/>
  <c r="M5" i="1"/>
  <c r="D6" i="1"/>
  <c r="K6" i="1"/>
  <c r="L6" i="1"/>
  <c r="M6" i="1"/>
  <c r="D7" i="1"/>
  <c r="K7" i="1"/>
  <c r="L7" i="1"/>
  <c r="M7" i="1"/>
  <c r="D8" i="1"/>
  <c r="K8" i="1"/>
  <c r="L8" i="1"/>
  <c r="M8" i="1"/>
  <c r="D9" i="1"/>
  <c r="K9" i="1"/>
  <c r="L9" i="1"/>
  <c r="M9" i="1"/>
  <c r="D10" i="1"/>
  <c r="K10" i="1"/>
  <c r="L10" i="1"/>
  <c r="M10" i="1"/>
  <c r="D11" i="1"/>
  <c r="K11" i="1"/>
  <c r="L11" i="1"/>
  <c r="M11" i="1"/>
  <c r="D12" i="1"/>
  <c r="K12" i="1"/>
  <c r="L12" i="1"/>
  <c r="M12" i="1"/>
  <c r="D13" i="1"/>
  <c r="K13" i="1"/>
  <c r="L13" i="1"/>
  <c r="M13" i="1"/>
  <c r="D14" i="1"/>
  <c r="K14" i="1"/>
  <c r="L14" i="1"/>
  <c r="M14" i="1"/>
  <c r="D15" i="1"/>
  <c r="K15" i="1"/>
  <c r="L15" i="1"/>
  <c r="M15" i="1"/>
  <c r="D16" i="1"/>
  <c r="K16" i="1"/>
  <c r="L16" i="1"/>
  <c r="M16" i="1"/>
  <c r="D17" i="1"/>
  <c r="K17" i="1"/>
  <c r="L17" i="1"/>
  <c r="M17" i="1"/>
  <c r="D18" i="1"/>
  <c r="K18" i="1"/>
  <c r="L18" i="1"/>
  <c r="M18" i="1"/>
  <c r="D19" i="1"/>
  <c r="K19" i="1"/>
  <c r="L19" i="1"/>
  <c r="M19" i="1"/>
  <c r="D20" i="1"/>
  <c r="K20" i="1"/>
  <c r="L20" i="1"/>
  <c r="M20" i="1"/>
</calcChain>
</file>

<file path=xl/sharedStrings.xml><?xml version="1.0" encoding="utf-8"?>
<sst xmlns="http://schemas.openxmlformats.org/spreadsheetml/2006/main" count="66" uniqueCount="62">
  <si>
    <t>Io (pixels)</t>
    <phoneticPr fontId="1" type="noConversion"/>
  </si>
  <si>
    <t>Io Direction</t>
    <phoneticPr fontId="1" type="noConversion"/>
  </si>
  <si>
    <t>Io offset (pixels)</t>
    <phoneticPr fontId="1" type="noConversion"/>
  </si>
  <si>
    <t>Io offset (")</t>
    <phoneticPr fontId="1" type="noConversion"/>
  </si>
  <si>
    <t>Io offset (km)</t>
    <phoneticPr fontId="1" type="noConversion"/>
  </si>
  <si>
    <t>The hour of the day, in military style, e.g. 8 p.m. = 20. Make sure to use Eastern time and not Universal Time</t>
    <phoneticPr fontId="1" type="noConversion"/>
  </si>
  <si>
    <t>The position of Io in X and Y pixel values.</t>
    <phoneticPr fontId="1" type="noConversion"/>
  </si>
  <si>
    <t>Enter +1 or -1 based on the position of Io, if it is to the astronomical East (left) of Jupiter, put -1; if to the West (right) put +1</t>
    <phoneticPr fontId="1" type="noConversion"/>
  </si>
  <si>
    <t xml:space="preserve">and frequencies (f=2*pi/period) until it finds a good match for your data. To create the needed data input file, </t>
  </si>
  <si>
    <t>then be used as the input for NLReg. Your TF will explain how.</t>
  </si>
  <si>
    <t>to compute the mass of Jupiter as a fraction of the mass of the Sun, as described in your lab handout.</t>
  </si>
  <si>
    <t xml:space="preserve">The top row of the "data" sheet contains the column labels. </t>
  </si>
  <si>
    <t xml:space="preserve">Hour </t>
  </si>
  <si>
    <t>The minute of the observation</t>
  </si>
  <si>
    <t>The position of the center of Jupiter, in X and Y pixel values, as obtained from CCD observations.</t>
  </si>
  <si>
    <t>Jupiter diameter (pixels)</t>
  </si>
  <si>
    <t>Your measured diameter of Jupiter in pixels.</t>
  </si>
  <si>
    <t>To use NLReg:</t>
  </si>
  <si>
    <t>semi-major axis of Io, and the period is the orbital period. The NLReg program tries a large number of amplitudes</t>
    <phoneticPr fontId="1" type="noConversion"/>
  </si>
  <si>
    <t>Io (pixels)</t>
    <phoneticPr fontId="1" type="noConversion"/>
  </si>
  <si>
    <t>Io Direction</t>
    <phoneticPr fontId="1" type="noConversion"/>
  </si>
  <si>
    <t>Io Offset (pixels)</t>
    <phoneticPr fontId="1" type="noConversion"/>
  </si>
  <si>
    <t>Io Offset (km)</t>
    <phoneticPr fontId="1" type="noConversion"/>
  </si>
  <si>
    <t>Jupiter center (pixels)</t>
    <phoneticPr fontId="1" type="noConversion"/>
  </si>
  <si>
    <t>Jupiter Center (pixels)</t>
    <phoneticPr fontId="1" type="noConversion"/>
  </si>
  <si>
    <t>the semi-major axis and orbital frequency of Io's orbit that best fits your data. These can be used</t>
    <phoneticPr fontId="1" type="noConversion"/>
  </si>
  <si>
    <t>Time</t>
    <phoneticPr fontId="1" type="noConversion"/>
  </si>
  <si>
    <t>Time</t>
    <phoneticPr fontId="1" type="noConversion"/>
  </si>
  <si>
    <t>X</t>
  </si>
  <si>
    <t>Y</t>
  </si>
  <si>
    <t>Jupiter Diam (pix)</t>
  </si>
  <si>
    <t>Jupiter Diameter in Arcsec:</t>
  </si>
  <si>
    <t xml:space="preserve">Jupiter-Earth Distance in AU: </t>
  </si>
  <si>
    <t>Minute</t>
  </si>
  <si>
    <t>Day in Sept.</t>
    <phoneticPr fontId="1" type="noConversion"/>
  </si>
  <si>
    <t>Io Offset (")</t>
    <phoneticPr fontId="1" type="noConversion"/>
  </si>
  <si>
    <t>This column automatically calculates the distance from Io to the center of Jupiter using the given pixel values and the Pythagorean Theorem.</t>
    <phoneticPr fontId="1" type="noConversion"/>
  </si>
  <si>
    <t>Jupiter diameter in arcsec.</t>
  </si>
  <si>
    <t>This constant is given to you; don't change it.</t>
  </si>
  <si>
    <t>Earth-Jupiter distance in AU</t>
  </si>
  <si>
    <t>Hour (EDT), Military Style (e.g. 20 for 8:00 p.m.)</t>
  </si>
  <si>
    <t>This spreadsheet can be used to calculate the positions and times needed for our calculation</t>
  </si>
  <si>
    <t>saved as a text file and input into NLReg, the Non-Linear Regression calculator that will compute</t>
  </si>
  <si>
    <t>we will use a non-linear regression technique that "fits" this data with a sine wave. The amplitude of the sine wave is the</t>
  </si>
  <si>
    <t>Day in February</t>
  </si>
  <si>
    <t>The day in February 2013 (Eastern daylight time)</t>
  </si>
  <si>
    <t xml:space="preserve">the Io-Jupiter offset and the time of the observation in fractional days since Feb. 1. To process this data, </t>
  </si>
  <si>
    <t>delete all the empty rows in the results sheet. Then go to File, Save As, and save the sheet as a text file. This can</t>
  </si>
  <si>
    <t>The data entered for February 2 is an example and you should not use it in your calculations</t>
  </si>
  <si>
    <t>NLReg offset (km)</t>
  </si>
  <si>
    <t>NLReg Time (days)</t>
  </si>
  <si>
    <t>This column takes the day, hour, and minute and calculates fractional days since Feb. 1</t>
  </si>
  <si>
    <t>This column uses the known diameter of Jupiter (entered in cell Q1) and the observed size of Jupiter, to convert pixel distance of Io to a distance in arcseconds.</t>
  </si>
  <si>
    <t>After entering in all your data in Io CCD, go to the Io_results tab. There is listed the two results of our observations</t>
  </si>
  <si>
    <t>Instructions for template:</t>
  </si>
  <si>
    <t xml:space="preserve">calculations for you or provide standards for calculations . You should know how these calculations are made and </t>
  </si>
  <si>
    <t xml:space="preserve">describe them briefly in your lab report. The results of our calculations is the position of Io in kilometers from the </t>
  </si>
  <si>
    <t>center of Jupiter as a function of time, which is written as fractional days since Feb 1. The results file can then be</t>
  </si>
  <si>
    <t>Columns with blue headers represent places for you to input your data. The columns with red headers either make</t>
  </si>
  <si>
    <t xml:space="preserve">of Io's orbit around Jupiter. The meaning of the columns are explained below. </t>
  </si>
  <si>
    <t xml:space="preserve">This column uses the angular distance to Io in combination with the Earth-Jupiter distance (in AU), the number of km in an AU, and the small angle ("skinny </t>
  </si>
  <si>
    <t>triangle") formula to calculate the Io offset from Jupiter in kilometers. This is the value transfered to the "Io_results" sheet to be used by NLReg.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</si>
</sst>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6" formatCode="0.0000"/>
    <numFmt numFmtId="168" formatCode="\+0;\-0"/>
    <numFmt numFmtId="170" formatCode="0.0"/>
  </numFmts>
  <fonts count="10" x14ac:knownFonts="1">
    <font>
      <sz val="10"/>
      <name val="Arial"/>
    </font>
    <font>
      <sz val="8"/>
      <name val="Arial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8"/>
      <name val="Verdana"/>
    </font>
    <font>
      <b/>
      <sz val="14"/>
      <name val="Arial"/>
    </font>
    <font>
      <sz val="14"/>
      <name val="Arial"/>
    </font>
    <font>
      <i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166" fontId="0" fillId="0" borderId="0" xfId="0" applyNumberFormat="1"/>
    <xf numFmtId="1" fontId="4" fillId="0" borderId="0" xfId="0" applyNumberFormat="1" applyFont="1"/>
    <xf numFmtId="0" fontId="4" fillId="0" borderId="0" xfId="0" applyFont="1"/>
    <xf numFmtId="168" fontId="4" fillId="0" borderId="0" xfId="0" applyNumberFormat="1" applyFont="1"/>
    <xf numFmtId="164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left"/>
    </xf>
    <xf numFmtId="166" fontId="2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8" fontId="3" fillId="2" borderId="1" xfId="0" applyNumberFormat="1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0" fillId="3" borderId="1" xfId="0" applyFill="1" applyBorder="1"/>
    <xf numFmtId="164" fontId="2" fillId="3" borderId="1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0" fontId="9" fillId="2" borderId="0" xfId="0" applyFont="1" applyFill="1"/>
    <xf numFmtId="0" fontId="8" fillId="2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P34" sqref="P34"/>
    </sheetView>
  </sheetViews>
  <sheetFormatPr baseColWidth="10" defaultColWidth="8.83203125" defaultRowHeight="12" x14ac:dyDescent="0"/>
  <cols>
    <col min="2" max="2" width="9.6640625" customWidth="1"/>
    <col min="3" max="3" width="12.1640625" customWidth="1"/>
  </cols>
  <sheetData>
    <row r="1" spans="1:4" s="27" customFormat="1" ht="17">
      <c r="A1" s="26" t="s">
        <v>54</v>
      </c>
    </row>
    <row r="2" spans="1:4" s="27" customFormat="1" ht="17">
      <c r="A2" s="27" t="s">
        <v>41</v>
      </c>
    </row>
    <row r="3" spans="1:4" s="27" customFormat="1" ht="17">
      <c r="A3" s="27" t="s">
        <v>59</v>
      </c>
    </row>
    <row r="4" spans="1:4" s="27" customFormat="1" ht="17">
      <c r="A4" s="27" t="s">
        <v>58</v>
      </c>
    </row>
    <row r="5" spans="1:4" s="27" customFormat="1" ht="17">
      <c r="A5" s="27" t="s">
        <v>55</v>
      </c>
    </row>
    <row r="6" spans="1:4" s="27" customFormat="1" ht="17">
      <c r="A6" s="27" t="s">
        <v>56</v>
      </c>
    </row>
    <row r="7" spans="1:4" s="27" customFormat="1" ht="17">
      <c r="A7" s="27" t="s">
        <v>57</v>
      </c>
    </row>
    <row r="8" spans="1:4" s="27" customFormat="1" ht="17">
      <c r="A8" s="27" t="s">
        <v>42</v>
      </c>
    </row>
    <row r="9" spans="1:4" s="27" customFormat="1" ht="17">
      <c r="A9" s="27" t="s">
        <v>25</v>
      </c>
    </row>
    <row r="10" spans="1:4" s="27" customFormat="1" ht="17">
      <c r="A10" s="27" t="s">
        <v>10</v>
      </c>
    </row>
    <row r="11" spans="1:4" s="27" customFormat="1" ht="17"/>
    <row r="12" spans="1:4" s="27" customFormat="1" ht="17"/>
    <row r="13" spans="1:4" s="27" customFormat="1" ht="17">
      <c r="A13" s="27" t="s">
        <v>11</v>
      </c>
    </row>
    <row r="14" spans="1:4" s="27" customFormat="1" ht="17">
      <c r="A14" s="28" t="s">
        <v>44</v>
      </c>
      <c r="B14" s="29"/>
      <c r="C14" s="29"/>
      <c r="D14" s="27" t="s">
        <v>45</v>
      </c>
    </row>
    <row r="15" spans="1:4" s="27" customFormat="1" ht="17">
      <c r="A15" s="28" t="s">
        <v>12</v>
      </c>
      <c r="B15" s="29"/>
      <c r="C15" s="29"/>
      <c r="D15" s="27" t="s">
        <v>5</v>
      </c>
    </row>
    <row r="16" spans="1:4" s="27" customFormat="1" ht="17">
      <c r="A16" s="28" t="s">
        <v>33</v>
      </c>
      <c r="B16" s="29"/>
      <c r="C16" s="29"/>
      <c r="D16" s="27" t="s">
        <v>13</v>
      </c>
    </row>
    <row r="17" spans="1:4" s="27" customFormat="1" ht="17">
      <c r="A17" s="30" t="s">
        <v>26</v>
      </c>
      <c r="B17" s="30"/>
      <c r="C17" s="30"/>
      <c r="D17" s="27" t="s">
        <v>51</v>
      </c>
    </row>
    <row r="18" spans="1:4" s="27" customFormat="1" ht="17">
      <c r="A18" s="28" t="s">
        <v>24</v>
      </c>
      <c r="B18" s="29"/>
      <c r="C18" s="29"/>
      <c r="D18" s="27" t="s">
        <v>14</v>
      </c>
    </row>
    <row r="19" spans="1:4" s="27" customFormat="1" ht="17">
      <c r="A19" s="28" t="s">
        <v>0</v>
      </c>
      <c r="B19" s="29"/>
      <c r="C19" s="29"/>
      <c r="D19" s="27" t="s">
        <v>6</v>
      </c>
    </row>
    <row r="20" spans="1:4" s="27" customFormat="1" ht="17">
      <c r="A20" s="28" t="s">
        <v>15</v>
      </c>
      <c r="B20" s="29"/>
      <c r="C20" s="29"/>
      <c r="D20" s="27" t="s">
        <v>16</v>
      </c>
    </row>
    <row r="21" spans="1:4" s="27" customFormat="1" ht="17">
      <c r="A21" s="28" t="s">
        <v>1</v>
      </c>
      <c r="B21" s="29"/>
      <c r="C21" s="29"/>
      <c r="D21" s="27" t="s">
        <v>7</v>
      </c>
    </row>
    <row r="22" spans="1:4" s="27" customFormat="1" ht="17">
      <c r="A22" s="30" t="s">
        <v>2</v>
      </c>
      <c r="B22" s="30"/>
      <c r="C22" s="30"/>
      <c r="D22" s="27" t="s">
        <v>36</v>
      </c>
    </row>
    <row r="23" spans="1:4" s="27" customFormat="1" ht="17">
      <c r="A23" s="30" t="s">
        <v>3</v>
      </c>
      <c r="B23" s="30"/>
      <c r="C23" s="30"/>
      <c r="D23" s="27" t="s">
        <v>52</v>
      </c>
    </row>
    <row r="24" spans="1:4" s="27" customFormat="1" ht="17">
      <c r="A24" s="30" t="s">
        <v>4</v>
      </c>
      <c r="B24" s="30"/>
      <c r="C24" s="30"/>
      <c r="D24" s="27" t="s">
        <v>60</v>
      </c>
    </row>
    <row r="25" spans="1:4" s="27" customFormat="1" ht="17">
      <c r="A25" s="30"/>
      <c r="B25" s="30"/>
      <c r="C25" s="30"/>
      <c r="D25" s="27" t="s">
        <v>61</v>
      </c>
    </row>
    <row r="26" spans="1:4" s="27" customFormat="1" ht="17">
      <c r="A26" s="30" t="s">
        <v>37</v>
      </c>
      <c r="B26" s="30"/>
      <c r="C26" s="30"/>
      <c r="D26" s="27" t="s">
        <v>38</v>
      </c>
    </row>
    <row r="27" spans="1:4" s="27" customFormat="1" ht="17">
      <c r="A27" s="30" t="s">
        <v>39</v>
      </c>
      <c r="B27" s="30"/>
      <c r="C27" s="30"/>
      <c r="D27" s="27" t="s">
        <v>38</v>
      </c>
    </row>
    <row r="28" spans="1:4" s="27" customFormat="1" ht="17"/>
    <row r="29" spans="1:4" s="26" customFormat="1" ht="17">
      <c r="A29" s="26" t="s">
        <v>48</v>
      </c>
    </row>
    <row r="30" spans="1:4" s="27" customFormat="1" ht="17"/>
    <row r="31" spans="1:4" s="27" customFormat="1" ht="17">
      <c r="A31" s="26" t="s">
        <v>17</v>
      </c>
    </row>
    <row r="32" spans="1:4" s="27" customFormat="1" ht="17">
      <c r="A32" s="27" t="s">
        <v>53</v>
      </c>
    </row>
    <row r="33" spans="1:1" s="27" customFormat="1" ht="17">
      <c r="A33" s="27" t="s">
        <v>46</v>
      </c>
    </row>
    <row r="34" spans="1:1" s="27" customFormat="1" ht="17">
      <c r="A34" s="27" t="s">
        <v>43</v>
      </c>
    </row>
    <row r="35" spans="1:1" s="27" customFormat="1" ht="17">
      <c r="A35" s="27" t="s">
        <v>18</v>
      </c>
    </row>
    <row r="36" spans="1:1" s="27" customFormat="1" ht="17">
      <c r="A36" s="27" t="s">
        <v>8</v>
      </c>
    </row>
    <row r="37" spans="1:1" s="27" customFormat="1" ht="17">
      <c r="A37" s="27" t="s">
        <v>47</v>
      </c>
    </row>
    <row r="38" spans="1:1" s="27" customFormat="1" ht="17">
      <c r="A38" s="27" t="s">
        <v>9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D5" sqref="D5"/>
    </sheetView>
  </sheetViews>
  <sheetFormatPr baseColWidth="10" defaultColWidth="8.83203125" defaultRowHeight="12" x14ac:dyDescent="0"/>
  <cols>
    <col min="1" max="1" width="4" style="4" customWidth="1"/>
    <col min="2" max="2" width="4.5" style="4" customWidth="1"/>
    <col min="3" max="3" width="5.83203125" style="4" customWidth="1"/>
    <col min="4" max="4" width="8" style="3" customWidth="1"/>
    <col min="5" max="5" width="9.6640625" style="5" customWidth="1"/>
    <col min="6" max="6" width="7.1640625" style="5" customWidth="1"/>
    <col min="7" max="7" width="5.5" style="5" customWidth="1"/>
    <col min="8" max="8" width="6" style="5" customWidth="1"/>
    <col min="9" max="9" width="14.83203125" style="5" customWidth="1"/>
    <col min="10" max="10" width="14.33203125" style="6" customWidth="1"/>
    <col min="11" max="11" width="15.6640625" style="1" customWidth="1"/>
    <col min="12" max="12" width="13.33203125" style="1" customWidth="1"/>
    <col min="13" max="13" width="14.5" style="1" customWidth="1"/>
  </cols>
  <sheetData>
    <row r="1" spans="1:17" s="2" customFormat="1" ht="20" customHeight="1">
      <c r="A1" s="16" t="s">
        <v>34</v>
      </c>
      <c r="B1" s="16" t="s">
        <v>40</v>
      </c>
      <c r="C1" s="16" t="s">
        <v>33</v>
      </c>
      <c r="D1" s="17" t="s">
        <v>27</v>
      </c>
      <c r="E1" s="18" t="s">
        <v>23</v>
      </c>
      <c r="F1" s="18"/>
      <c r="G1" s="18" t="s">
        <v>19</v>
      </c>
      <c r="H1" s="18"/>
      <c r="I1" s="19" t="s">
        <v>30</v>
      </c>
      <c r="J1" s="20" t="s">
        <v>20</v>
      </c>
      <c r="K1" s="24" t="s">
        <v>21</v>
      </c>
      <c r="L1" s="24" t="s">
        <v>35</v>
      </c>
      <c r="M1" s="25" t="s">
        <v>22</v>
      </c>
      <c r="N1" s="21" t="s">
        <v>31</v>
      </c>
      <c r="O1" s="21"/>
      <c r="P1" s="21"/>
      <c r="Q1" s="22">
        <v>40</v>
      </c>
    </row>
    <row r="2" spans="1:17">
      <c r="A2" s="8"/>
      <c r="B2" s="8"/>
      <c r="C2" s="8"/>
      <c r="D2" s="9"/>
      <c r="E2" s="10" t="s">
        <v>28</v>
      </c>
      <c r="F2" s="10" t="s">
        <v>29</v>
      </c>
      <c r="G2" s="10" t="s">
        <v>28</v>
      </c>
      <c r="H2" s="10" t="s">
        <v>29</v>
      </c>
      <c r="I2" s="10"/>
      <c r="J2" s="11"/>
      <c r="K2" s="7"/>
      <c r="L2" s="7"/>
      <c r="M2" s="7"/>
      <c r="N2" s="22" t="s">
        <v>32</v>
      </c>
      <c r="O2" s="23"/>
      <c r="P2" s="23"/>
      <c r="Q2" s="22">
        <v>4.8600000000000003</v>
      </c>
    </row>
    <row r="3" spans="1:17">
      <c r="A3" s="8">
        <v>2</v>
      </c>
      <c r="B3" s="8">
        <v>20</v>
      </c>
      <c r="C3" s="8">
        <v>47</v>
      </c>
      <c r="D3" s="7">
        <f t="shared" ref="D3:D20" si="0">A3+(B3+(C3/60))/24</f>
        <v>2.8659722222222221</v>
      </c>
      <c r="E3" s="10">
        <v>418</v>
      </c>
      <c r="F3" s="10">
        <v>589</v>
      </c>
      <c r="G3" s="10">
        <v>329</v>
      </c>
      <c r="H3" s="10">
        <v>556</v>
      </c>
      <c r="I3" s="10">
        <v>64</v>
      </c>
      <c r="J3" s="11">
        <v>-1</v>
      </c>
      <c r="K3" s="13">
        <f>SQRT(SUM(SUMXMY2(E3,G3),SUMXMY2(F3,H3)))</f>
        <v>94.921019800674287</v>
      </c>
      <c r="L3" s="13">
        <f>K3/I3*$Q$1*J3</f>
        <v>-59.325637375421429</v>
      </c>
      <c r="M3" s="14">
        <f>L3/206265*$Q$2*149600000</f>
        <v>-209114.78247702908</v>
      </c>
    </row>
    <row r="4" spans="1:17">
      <c r="A4" s="8"/>
      <c r="B4" s="8"/>
      <c r="C4" s="8"/>
      <c r="D4" s="7">
        <f>A4+(B4+(C4/60))/24</f>
        <v>0</v>
      </c>
      <c r="E4" s="10"/>
      <c r="F4" s="10"/>
      <c r="G4" s="10"/>
      <c r="H4" s="10"/>
      <c r="I4" s="10"/>
      <c r="J4" s="11"/>
      <c r="K4" s="7" t="e">
        <f t="shared" ref="K4:K20" si="1">SQRT(SUM(SUMXMY2(E4,G4),SUMXMY2(F4,H4)))</f>
        <v>#VALUE!</v>
      </c>
      <c r="L4" s="7" t="e">
        <f t="shared" ref="L4:L20" si="2">K4/I4*$Q$1*J4</f>
        <v>#VALUE!</v>
      </c>
      <c r="M4" s="7" t="e">
        <f t="shared" ref="M4:M20" si="3">L4/206265*$Q$2*149600000</f>
        <v>#VALUE!</v>
      </c>
    </row>
    <row r="5" spans="1:17">
      <c r="A5" s="8"/>
      <c r="B5" s="8"/>
      <c r="C5" s="8"/>
      <c r="D5" s="7">
        <f t="shared" si="0"/>
        <v>0</v>
      </c>
      <c r="E5" s="10"/>
      <c r="F5" s="10"/>
      <c r="G5" s="10"/>
      <c r="H5" s="10"/>
      <c r="I5" s="10"/>
      <c r="J5" s="11"/>
      <c r="K5" s="7" t="e">
        <f t="shared" si="1"/>
        <v>#VALUE!</v>
      </c>
      <c r="L5" s="7" t="e">
        <f t="shared" si="2"/>
        <v>#VALUE!</v>
      </c>
      <c r="M5" s="7" t="e">
        <f t="shared" si="3"/>
        <v>#VALUE!</v>
      </c>
    </row>
    <row r="6" spans="1:17">
      <c r="A6" s="8"/>
      <c r="B6" s="8"/>
      <c r="C6" s="8"/>
      <c r="D6" s="7">
        <f t="shared" si="0"/>
        <v>0</v>
      </c>
      <c r="E6" s="10"/>
      <c r="F6" s="10"/>
      <c r="G6" s="10"/>
      <c r="H6" s="10"/>
      <c r="I6" s="10"/>
      <c r="J6" s="11"/>
      <c r="K6" s="7" t="e">
        <f t="shared" si="1"/>
        <v>#VALUE!</v>
      </c>
      <c r="L6" s="7" t="e">
        <f t="shared" si="2"/>
        <v>#VALUE!</v>
      </c>
      <c r="M6" s="7" t="e">
        <f t="shared" si="3"/>
        <v>#VALUE!</v>
      </c>
    </row>
    <row r="7" spans="1:17">
      <c r="A7" s="8"/>
      <c r="B7" s="8"/>
      <c r="C7" s="8"/>
      <c r="D7" s="7">
        <f t="shared" si="0"/>
        <v>0</v>
      </c>
      <c r="E7" s="10"/>
      <c r="F7" s="10"/>
      <c r="G7" s="10"/>
      <c r="H7" s="10"/>
      <c r="I7" s="10"/>
      <c r="J7" s="11"/>
      <c r="K7" s="7" t="e">
        <f t="shared" si="1"/>
        <v>#VALUE!</v>
      </c>
      <c r="L7" s="7" t="e">
        <f t="shared" si="2"/>
        <v>#VALUE!</v>
      </c>
      <c r="M7" s="7" t="e">
        <f t="shared" si="3"/>
        <v>#VALUE!</v>
      </c>
    </row>
    <row r="8" spans="1:17">
      <c r="A8" s="8"/>
      <c r="B8" s="8"/>
      <c r="C8" s="8"/>
      <c r="D8" s="7">
        <f t="shared" si="0"/>
        <v>0</v>
      </c>
      <c r="E8" s="10"/>
      <c r="F8" s="10"/>
      <c r="G8" s="10"/>
      <c r="H8" s="10"/>
      <c r="I8" s="10"/>
      <c r="J8" s="11"/>
      <c r="K8" s="7" t="e">
        <f t="shared" si="1"/>
        <v>#VALUE!</v>
      </c>
      <c r="L8" s="7" t="e">
        <f t="shared" si="2"/>
        <v>#VALUE!</v>
      </c>
      <c r="M8" s="7" t="e">
        <f t="shared" si="3"/>
        <v>#VALUE!</v>
      </c>
    </row>
    <row r="9" spans="1:17">
      <c r="A9" s="8"/>
      <c r="B9" s="8"/>
      <c r="C9" s="8"/>
      <c r="D9" s="7">
        <f t="shared" si="0"/>
        <v>0</v>
      </c>
      <c r="E9" s="10"/>
      <c r="F9" s="10"/>
      <c r="G9" s="10"/>
      <c r="H9" s="10"/>
      <c r="I9" s="10"/>
      <c r="J9" s="11"/>
      <c r="K9" s="7" t="e">
        <f t="shared" si="1"/>
        <v>#VALUE!</v>
      </c>
      <c r="L9" s="7" t="e">
        <f t="shared" si="2"/>
        <v>#VALUE!</v>
      </c>
      <c r="M9" s="7" t="e">
        <f t="shared" si="3"/>
        <v>#VALUE!</v>
      </c>
    </row>
    <row r="10" spans="1:17">
      <c r="A10" s="8"/>
      <c r="B10" s="8"/>
      <c r="C10" s="8"/>
      <c r="D10" s="7">
        <f t="shared" si="0"/>
        <v>0</v>
      </c>
      <c r="E10" s="10"/>
      <c r="F10" s="10"/>
      <c r="G10" s="10"/>
      <c r="H10" s="10"/>
      <c r="I10" s="10"/>
      <c r="J10" s="11"/>
      <c r="K10" s="7" t="e">
        <f t="shared" si="1"/>
        <v>#VALUE!</v>
      </c>
      <c r="L10" s="7" t="e">
        <f t="shared" si="2"/>
        <v>#VALUE!</v>
      </c>
      <c r="M10" s="7" t="e">
        <f t="shared" si="3"/>
        <v>#VALUE!</v>
      </c>
    </row>
    <row r="11" spans="1:17">
      <c r="A11" s="8"/>
      <c r="B11" s="8"/>
      <c r="C11" s="8"/>
      <c r="D11" s="7">
        <f t="shared" si="0"/>
        <v>0</v>
      </c>
      <c r="E11" s="10"/>
      <c r="F11" s="10"/>
      <c r="G11" s="10"/>
      <c r="H11" s="12"/>
      <c r="I11" s="10"/>
      <c r="J11" s="11"/>
      <c r="K11" s="7" t="e">
        <f t="shared" si="1"/>
        <v>#VALUE!</v>
      </c>
      <c r="L11" s="7" t="e">
        <f t="shared" si="2"/>
        <v>#VALUE!</v>
      </c>
      <c r="M11" s="7" t="e">
        <f t="shared" si="3"/>
        <v>#VALUE!</v>
      </c>
    </row>
    <row r="12" spans="1:17">
      <c r="A12" s="8"/>
      <c r="B12" s="8"/>
      <c r="C12" s="8"/>
      <c r="D12" s="7">
        <f t="shared" si="0"/>
        <v>0</v>
      </c>
      <c r="E12" s="10"/>
      <c r="F12" s="10"/>
      <c r="G12" s="10"/>
      <c r="H12" s="10"/>
      <c r="I12" s="10"/>
      <c r="J12" s="11"/>
      <c r="K12" s="7" t="e">
        <f t="shared" si="1"/>
        <v>#VALUE!</v>
      </c>
      <c r="L12" s="7" t="e">
        <f t="shared" si="2"/>
        <v>#VALUE!</v>
      </c>
      <c r="M12" s="7" t="e">
        <f t="shared" si="3"/>
        <v>#VALUE!</v>
      </c>
    </row>
    <row r="13" spans="1:17">
      <c r="A13" s="8"/>
      <c r="B13" s="8"/>
      <c r="C13" s="8"/>
      <c r="D13" s="7">
        <f t="shared" si="0"/>
        <v>0</v>
      </c>
      <c r="E13" s="10"/>
      <c r="F13" s="10"/>
      <c r="G13" s="10"/>
      <c r="H13" s="10"/>
      <c r="I13" s="10"/>
      <c r="J13" s="11"/>
      <c r="K13" s="7" t="e">
        <f t="shared" si="1"/>
        <v>#VALUE!</v>
      </c>
      <c r="L13" s="7" t="e">
        <f t="shared" si="2"/>
        <v>#VALUE!</v>
      </c>
      <c r="M13" s="7" t="e">
        <f t="shared" si="3"/>
        <v>#VALUE!</v>
      </c>
    </row>
    <row r="14" spans="1:17">
      <c r="A14" s="8"/>
      <c r="B14" s="8"/>
      <c r="C14" s="8"/>
      <c r="D14" s="7">
        <f t="shared" si="0"/>
        <v>0</v>
      </c>
      <c r="E14" s="10"/>
      <c r="F14" s="10"/>
      <c r="G14" s="10"/>
      <c r="H14" s="10"/>
      <c r="I14" s="10"/>
      <c r="J14" s="11"/>
      <c r="K14" s="7" t="e">
        <f t="shared" si="1"/>
        <v>#VALUE!</v>
      </c>
      <c r="L14" s="7" t="e">
        <f t="shared" si="2"/>
        <v>#VALUE!</v>
      </c>
      <c r="M14" s="7" t="e">
        <f t="shared" si="3"/>
        <v>#VALUE!</v>
      </c>
    </row>
    <row r="15" spans="1:17">
      <c r="A15" s="8"/>
      <c r="B15" s="8"/>
      <c r="C15" s="8"/>
      <c r="D15" s="7">
        <f t="shared" si="0"/>
        <v>0</v>
      </c>
      <c r="E15" s="10"/>
      <c r="F15" s="10"/>
      <c r="G15" s="10"/>
      <c r="H15" s="10"/>
      <c r="I15" s="10"/>
      <c r="J15" s="11"/>
      <c r="K15" s="7" t="e">
        <f t="shared" si="1"/>
        <v>#VALUE!</v>
      </c>
      <c r="L15" s="7" t="e">
        <f t="shared" si="2"/>
        <v>#VALUE!</v>
      </c>
      <c r="M15" s="7" t="e">
        <f t="shared" si="3"/>
        <v>#VALUE!</v>
      </c>
    </row>
    <row r="16" spans="1:17">
      <c r="A16" s="8"/>
      <c r="B16" s="8"/>
      <c r="C16" s="8"/>
      <c r="D16" s="7">
        <f t="shared" si="0"/>
        <v>0</v>
      </c>
      <c r="E16" s="10"/>
      <c r="F16" s="10"/>
      <c r="G16" s="10"/>
      <c r="H16" s="10"/>
      <c r="I16" s="10"/>
      <c r="J16" s="11"/>
      <c r="K16" s="7" t="e">
        <f t="shared" si="1"/>
        <v>#VALUE!</v>
      </c>
      <c r="L16" s="7" t="e">
        <f t="shared" si="2"/>
        <v>#VALUE!</v>
      </c>
      <c r="M16" s="7" t="e">
        <f t="shared" si="3"/>
        <v>#VALUE!</v>
      </c>
    </row>
    <row r="17" spans="1:13">
      <c r="A17" s="8"/>
      <c r="B17" s="8"/>
      <c r="C17" s="8"/>
      <c r="D17" s="7">
        <f t="shared" si="0"/>
        <v>0</v>
      </c>
      <c r="E17" s="10"/>
      <c r="F17" s="10"/>
      <c r="G17" s="10"/>
      <c r="H17" s="10"/>
      <c r="I17" s="10"/>
      <c r="J17" s="11"/>
      <c r="K17" s="7" t="e">
        <f t="shared" si="1"/>
        <v>#VALUE!</v>
      </c>
      <c r="L17" s="7" t="e">
        <f t="shared" si="2"/>
        <v>#VALUE!</v>
      </c>
      <c r="M17" s="7" t="e">
        <f t="shared" si="3"/>
        <v>#VALUE!</v>
      </c>
    </row>
    <row r="18" spans="1:13">
      <c r="A18" s="8"/>
      <c r="B18" s="8"/>
      <c r="C18" s="8"/>
      <c r="D18" s="7">
        <f t="shared" si="0"/>
        <v>0</v>
      </c>
      <c r="E18" s="10"/>
      <c r="F18" s="10"/>
      <c r="G18" s="10"/>
      <c r="H18" s="10"/>
      <c r="I18" s="10"/>
      <c r="J18" s="11"/>
      <c r="K18" s="7" t="e">
        <f t="shared" si="1"/>
        <v>#VALUE!</v>
      </c>
      <c r="L18" s="7" t="e">
        <f t="shared" si="2"/>
        <v>#VALUE!</v>
      </c>
      <c r="M18" s="7" t="e">
        <f t="shared" si="3"/>
        <v>#VALUE!</v>
      </c>
    </row>
    <row r="19" spans="1:13">
      <c r="A19" s="8"/>
      <c r="B19" s="8"/>
      <c r="C19" s="8"/>
      <c r="D19" s="7">
        <f t="shared" si="0"/>
        <v>0</v>
      </c>
      <c r="E19" s="10"/>
      <c r="F19" s="10"/>
      <c r="G19" s="10"/>
      <c r="H19" s="10"/>
      <c r="I19" s="10"/>
      <c r="J19" s="11"/>
      <c r="K19" s="7" t="e">
        <f t="shared" si="1"/>
        <v>#VALUE!</v>
      </c>
      <c r="L19" s="7" t="e">
        <f t="shared" si="2"/>
        <v>#VALUE!</v>
      </c>
      <c r="M19" s="7" t="e">
        <f t="shared" si="3"/>
        <v>#VALUE!</v>
      </c>
    </row>
    <row r="20" spans="1:13">
      <c r="A20" s="8"/>
      <c r="B20" s="8"/>
      <c r="C20" s="8"/>
      <c r="D20" s="7">
        <f t="shared" si="0"/>
        <v>0</v>
      </c>
      <c r="E20" s="10"/>
      <c r="F20" s="10"/>
      <c r="G20" s="10"/>
      <c r="H20" s="10"/>
      <c r="I20" s="10"/>
      <c r="J20" s="11"/>
      <c r="K20" s="7" t="e">
        <f t="shared" si="1"/>
        <v>#VALUE!</v>
      </c>
      <c r="L20" s="7" t="e">
        <f t="shared" si="2"/>
        <v>#VALUE!</v>
      </c>
      <c r="M20" s="7" t="e">
        <f t="shared" si="3"/>
        <v>#VALUE!</v>
      </c>
    </row>
  </sheetData>
  <mergeCells count="2">
    <mergeCell ref="E1:F1"/>
    <mergeCell ref="G1:H1"/>
  </mergeCells>
  <phoneticPr fontId="1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2" sqref="B22"/>
    </sheetView>
  </sheetViews>
  <sheetFormatPr baseColWidth="10" defaultColWidth="8.83203125" defaultRowHeight="12" x14ac:dyDescent="0"/>
  <cols>
    <col min="1" max="1" width="14.6640625" customWidth="1"/>
    <col min="2" max="2" width="14.83203125" customWidth="1"/>
  </cols>
  <sheetData>
    <row r="1" spans="1:2" s="2" customFormat="1" ht="22" customHeight="1">
      <c r="A1" s="22" t="s">
        <v>49</v>
      </c>
      <c r="B1" s="22" t="s">
        <v>50</v>
      </c>
    </row>
    <row r="2" spans="1:2">
      <c r="A2" s="15" t="e">
        <f>'Io CCD'!M4</f>
        <v>#VALUE!</v>
      </c>
      <c r="B2" s="1">
        <f>'Io CCD'!D4</f>
        <v>0</v>
      </c>
    </row>
    <row r="3" spans="1:2">
      <c r="A3" s="15" t="e">
        <f>'Io CCD'!M5</f>
        <v>#VALUE!</v>
      </c>
      <c r="B3" s="1">
        <f>'Io CCD'!D5</f>
        <v>0</v>
      </c>
    </row>
    <row r="4" spans="1:2">
      <c r="A4" s="15" t="e">
        <f>'Io CCD'!M6</f>
        <v>#VALUE!</v>
      </c>
      <c r="B4" s="1">
        <f>'Io CCD'!D6</f>
        <v>0</v>
      </c>
    </row>
    <row r="5" spans="1:2">
      <c r="A5" s="15" t="e">
        <f>'Io CCD'!M7</f>
        <v>#VALUE!</v>
      </c>
      <c r="B5" s="1">
        <f>'Io CCD'!D7</f>
        <v>0</v>
      </c>
    </row>
    <row r="6" spans="1:2">
      <c r="A6" s="15" t="e">
        <f>'Io CCD'!M8</f>
        <v>#VALUE!</v>
      </c>
      <c r="B6" s="1">
        <f>'Io CCD'!D8</f>
        <v>0</v>
      </c>
    </row>
    <row r="7" spans="1:2">
      <c r="A7" s="15" t="e">
        <f>'Io CCD'!M9</f>
        <v>#VALUE!</v>
      </c>
      <c r="B7" s="1">
        <f>'Io CCD'!D9</f>
        <v>0</v>
      </c>
    </row>
    <row r="8" spans="1:2">
      <c r="A8" s="15" t="e">
        <f>'Io CCD'!M10</f>
        <v>#VALUE!</v>
      </c>
      <c r="B8" s="1">
        <f>'Io CCD'!D10</f>
        <v>0</v>
      </c>
    </row>
    <row r="9" spans="1:2">
      <c r="A9" s="15" t="e">
        <f>'Io CCD'!M11</f>
        <v>#VALUE!</v>
      </c>
      <c r="B9" s="1">
        <f>'Io CCD'!D11</f>
        <v>0</v>
      </c>
    </row>
    <row r="10" spans="1:2">
      <c r="A10" s="15" t="e">
        <f>'Io CCD'!M12</f>
        <v>#VALUE!</v>
      </c>
      <c r="B10" s="1">
        <f>'Io CCD'!D12</f>
        <v>0</v>
      </c>
    </row>
    <row r="11" spans="1:2">
      <c r="A11" s="15" t="e">
        <f>'Io CCD'!M13</f>
        <v>#VALUE!</v>
      </c>
      <c r="B11" s="1">
        <f>'Io CCD'!D13</f>
        <v>0</v>
      </c>
    </row>
    <row r="12" spans="1:2">
      <c r="A12" s="15" t="e">
        <f>'Io CCD'!M14</f>
        <v>#VALUE!</v>
      </c>
      <c r="B12" s="1">
        <f>'Io CCD'!D14</f>
        <v>0</v>
      </c>
    </row>
    <row r="13" spans="1:2">
      <c r="A13" s="15" t="e">
        <f>'Io CCD'!M15</f>
        <v>#VALUE!</v>
      </c>
      <c r="B13" s="1">
        <f>'Io CCD'!D15</f>
        <v>0</v>
      </c>
    </row>
    <row r="14" spans="1:2">
      <c r="A14" s="15" t="e">
        <f>'Io CCD'!M16</f>
        <v>#VALUE!</v>
      </c>
      <c r="B14" s="1">
        <f>'Io CCD'!D16</f>
        <v>0</v>
      </c>
    </row>
    <row r="15" spans="1:2">
      <c r="A15" s="15" t="e">
        <f>'Io CCD'!M17</f>
        <v>#VALUE!</v>
      </c>
      <c r="B15" s="1">
        <f>'Io CCD'!D17</f>
        <v>0</v>
      </c>
    </row>
    <row r="16" spans="1:2">
      <c r="A16" s="15" t="e">
        <f>'Io CCD'!M18</f>
        <v>#VALUE!</v>
      </c>
      <c r="B16" s="1">
        <f>'Io CCD'!D18</f>
        <v>0</v>
      </c>
    </row>
  </sheetData>
  <phoneticPr fontId="6" type="noConversion"/>
  <pageMargins left="0.75" right="0.75" top="1" bottom="1" header="0.5" footer="0.5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Explanation</vt:lpstr>
      <vt:lpstr>Io CCD</vt:lpstr>
      <vt:lpstr>Io_results</vt:lpstr>
    </vt:vector>
  </TitlesOfParts>
  <Company>Harvard University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Astronomy</dc:creator>
  <cp:lastModifiedBy>abieryla</cp:lastModifiedBy>
  <dcterms:created xsi:type="dcterms:W3CDTF">2008-09-29T15:18:38Z</dcterms:created>
  <dcterms:modified xsi:type="dcterms:W3CDTF">2013-01-26T21:07:13Z</dcterms:modified>
</cp:coreProperties>
</file>